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根拠表" state="visible" r:id="rId5"/>
  </sheets>
  <calcPr calcId="171027" fullCalcOnLoad="1"/>
</workbook>
</file>

<file path=xl/sharedStrings.xml><?xml version="1.0" encoding="utf-8"?>
<sst xmlns="http://schemas.openxmlformats.org/spreadsheetml/2006/main" count="77" uniqueCount="67">
  <si>
    <t>T07 運賃改定の根拠表（計算機と同じ式）</t>
  </si>
  <si>
    <t>このファイルは、運送AI実践プロジェクト（仮称）のテンプレートです。</t>
  </si>
  <si>
    <t>使い方</t>
  </si>
  <si>
    <t>1. 「根拠表」シートの黄色の欄に、費目ごとの構成比（%）と上昇率（%）、上昇率の出典（資料名・時点）を入れます。</t>
  </si>
  <si>
    <t/>
  </si>
  <si>
    <t>2. 営業収益に占める貨物運賃収入の割合 r と、社内で決めた提案改定率 P を入れます。</t>
  </si>
  <si>
    <t>3. 必要改定率（G と G_f）と提案との差が、灰色の欄に自動で出ます。「入力の確認」に問題が出たら、その欄を直します。</t>
  </si>
  <si>
    <t>根拠</t>
  </si>
  <si>
    <t>サイトの運賃改定パッケージ・ビルダーと同じ式です（要件定義 付録F）。付録Fのテストケース（K1〜K5）の入力で、同じ結果になることを自動テストで確かめています。労務費の転嫁に関する指針は、受注者が根拠資料に公表資料を使うことを挙げています。</t>
  </si>
  <si>
    <t>出典：労務費の適切な転嫁のための価格交渉に関する指針（概要）（内閣官房・公正取引委員会、一次資料、確認日 2026年10月31日） https://www.cas.go.jp/jp/seisaku/atarashii_sihonsyugi/pdf/roumuhitenka_gaiyou.pdf</t>
  </si>
  <si>
    <t>出典：労務費の適切な転嫁のための価格交渉に関する指針（公正取引委員会、一次資料、確認日 2026年10月31日） https://www.jftc.go.jp/dk/guideline/unyoukijun/romuhitenka.html</t>
  </si>
  <si>
    <t>確認日</t>
  </si>
  <si>
    <t>2026年10月31日</t>
  </si>
  <si>
    <t>版</t>
  </si>
  <si>
    <t>第1版（2026年10月31日）</t>
  </si>
  <si>
    <t>シート</t>
  </si>
  <si>
    <t>根拠表：費目ごとの構成比・上昇率・出典（黄色）と、影響・必要改定率（灰色）</t>
  </si>
  <si>
    <t>注意</t>
  </si>
  <si>
    <t>黄色の欄に入力します。灰色の欄は計算式です（上書きしないでください）。</t>
  </si>
  <si>
    <t>構成比は、営業収益に対する費目の割合（%）です。自社の決算書から入れます。統計の値を使う場合は、構成比の出典に資料名と時点を書きます。</t>
  </si>
  <si>
    <t>上昇率（%）を入れた費目には、出典（資料名・時点）が必要です。構成比が空の行は計算に入れません。</t>
  </si>
  <si>
    <t>内部の計算は丸めません。表示は%で小数1位、影響は小数2位です（サイトの計算と同じ）。</t>
  </si>
  <si>
    <t>サイトの運賃改定パッケージ・ビルダー（/tools/kaitei）と同じ式です。</t>
  </si>
  <si>
    <t>この表は一般的な雛形です。個別の事案が法令に当てはまるかどうかの判断はしていません。判断が必要なときは、専門家や所管の窓口にご相談ください。</t>
  </si>
  <si>
    <t>最新の版は、サイトの「テンプレート一覧」で確かめてください。</t>
  </si>
  <si>
    <t>運賃改定の根拠表（計算機と同じ式）</t>
  </si>
  <si>
    <t>黄色の欄に入力します。灰色の欄は計算式です（上書きしないでください）。使い方・根拠・確認日・版は「使い方」シートにあります。</t>
  </si>
  <si>
    <t>費目</t>
  </si>
  <si>
    <t>構成比（%）</t>
  </si>
  <si>
    <t>上昇率（%）</t>
  </si>
  <si>
    <t>影響（ポイント）</t>
  </si>
  <si>
    <t>上昇率の出典（資料名・時点）</t>
  </si>
  <si>
    <t>行の確認</t>
  </si>
  <si>
    <t>人件費</t>
  </si>
  <si>
    <t>燃料油脂費</t>
  </si>
  <si>
    <t>修繕費</t>
  </si>
  <si>
    <t>車両償却費・リース料</t>
  </si>
  <si>
    <t>保険料</t>
  </si>
  <si>
    <t>高速道路料金</t>
  </si>
  <si>
    <t>施設使用料</t>
  </si>
  <si>
    <t>その他運送費</t>
  </si>
  <si>
    <t>一般管理費</t>
  </si>
  <si>
    <t>構成比の合計（%）</t>
  </si>
  <si>
    <t>構成比の出典（決算書の年度、または統計の資料名・時点）</t>
  </si>
  <si>
    <t>営業収益に占める貨物運賃収入の割合 r（%）</t>
  </si>
  <si>
    <t>0より大きく100以下</t>
  </si>
  <si>
    <t>提案改定率 P（%、人が決める）</t>
  </si>
  <si>
    <t>計算値を見て、社内で決めた率を入れます（任意）</t>
  </si>
  <si>
    <t>計算結果</t>
  </si>
  <si>
    <t>値</t>
  </si>
  <si>
    <t>式</t>
  </si>
  <si>
    <t>必要改定率（対営業収益）G（%）</t>
  </si>
  <si>
    <t>影響の合計（影響＝構成比×上昇率÷100）</t>
  </si>
  <si>
    <t>必要改定率（運賃ベース）G_f（%）</t>
  </si>
  <si>
    <t>G÷(r÷100)</t>
  </si>
  <si>
    <t>提案との差（P − G_f、ポイント）</t>
  </si>
  <si>
    <t>P−G_f（P を入れたときだけ）</t>
  </si>
  <si>
    <t>判定</t>
  </si>
  <si>
    <t>G_f≦0 のとき、依頼文などには使わない</t>
  </si>
  <si>
    <t>入力の確認</t>
  </si>
  <si>
    <t>まとめ</t>
  </si>
  <si>
    <t>入力待ち</t>
  </si>
  <si>
    <t>構成比の合計</t>
  </si>
  <si>
    <t>r の範囲</t>
  </si>
  <si>
    <t>費目の行</t>
  </si>
  <si>
    <t>提案改定率</t>
  </si>
  <si>
    <t>計算方法：影響＝構成比×上昇率÷100、G＝影響の合計、G_f＝G÷(r÷100)。内部は丸めず、表示は%で小数1位、影響は小数2位。「入力の確認」が「問題ありません」のときだけ、計算結果を表示します。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</si>
</sst>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+0.0;-0.0;0.0"/>
  </numFmts>
  <fonts count="5" x14ac:knownFonts="1">
    <font>
      <color theme="1"/>
      <family val="2"/>
      <scheme val="minor"/>
      <sz val="11"/>
      <name val="Calibri"/>
    </font>
    <font>
      <b/>
      <color rgb="FF1B3A6B"/>
      <sz val="14"/>
      <name val="BIZ UDPゴシック"/>
    </font>
    <font>
      <sz val="10"/>
      <name val="BIZ UDPゴシック"/>
    </font>
    <font>
      <b/>
      <sz val="11"/>
      <name val="BIZ UDPゴシック"/>
    </font>
    <font>
      <sz val="11"/>
      <name val="BIZ UDPゴシック"/>
    </font>
  </fonts>
  <fills count="5">
    <fill>
      <patternFill patternType="none"/>
    </fill>
    <fill>
      <patternFill patternType="gray125"/>
    </fill>
    <fill>
      <patternFill patternType="solid">
        <fgColor rgb="FFDCE6F2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vertical="top" wrapText="1"/>
    </xf>
    <xf numFmtId="164" fontId="3" fillId="4" borderId="1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5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FormatPr defaultRowHeight="15" outlineLevelRow="0" outlineLevelCol="0" x14ac:dyDescent="55"/>
  <cols>
    <col min="1" max="1" width="16" customWidth="1"/>
    <col min="2" max="2" width="96" customWidth="1"/>
  </cols>
  <sheetData>
    <row r="1" ht="24" customHeight="1" spans="1:2" x14ac:dyDescent="0.25">
      <c r="A1" s="1" t="s">
        <v>0</v>
      </c>
      <c r="B1" s="1"/>
    </row>
    <row r="2" ht="19" customHeight="1" spans="1:2" x14ac:dyDescent="0.25">
      <c r="A2" s="2" t="s">
        <v>1</v>
      </c>
      <c r="B2" s="2"/>
    </row>
    <row r="4" ht="34" customHeight="1" spans="1:2" x14ac:dyDescent="0.25">
      <c r="A4" s="3" t="s">
        <v>2</v>
      </c>
      <c r="B4" s="4" t="s">
        <v>3</v>
      </c>
    </row>
    <row r="5" ht="19" customHeight="1" spans="1:2" x14ac:dyDescent="0.25">
      <c r="A5" s="4" t="s">
        <v>4</v>
      </c>
      <c r="B5" s="4" t="s">
        <v>5</v>
      </c>
    </row>
    <row r="6" ht="34" customHeight="1" spans="1:2" x14ac:dyDescent="0.25">
      <c r="A6" s="4" t="s">
        <v>4</v>
      </c>
      <c r="B6" s="4" t="s">
        <v>6</v>
      </c>
    </row>
    <row r="7" ht="49" customHeight="1" spans="1:2" x14ac:dyDescent="0.25">
      <c r="A7" s="3" t="s">
        <v>7</v>
      </c>
      <c r="B7" s="4" t="s">
        <v>8</v>
      </c>
    </row>
    <row r="8" ht="49" customHeight="1" spans="1:2" x14ac:dyDescent="0.25">
      <c r="A8" s="4" t="s">
        <v>4</v>
      </c>
      <c r="B8" s="4" t="s">
        <v>9</v>
      </c>
    </row>
    <row r="9" ht="34" customHeight="1" spans="1:2" x14ac:dyDescent="0.25">
      <c r="A9" s="4" t="s">
        <v>4</v>
      </c>
      <c r="B9" s="4" t="s">
        <v>10</v>
      </c>
    </row>
    <row r="10" ht="19" customHeight="1" spans="1:2" x14ac:dyDescent="0.25">
      <c r="A10" s="3" t="s">
        <v>11</v>
      </c>
      <c r="B10" s="4" t="s">
        <v>12</v>
      </c>
    </row>
    <row r="11" ht="19" customHeight="1" spans="1:2" x14ac:dyDescent="0.25">
      <c r="A11" s="3" t="s">
        <v>13</v>
      </c>
      <c r="B11" s="4" t="s">
        <v>14</v>
      </c>
    </row>
    <row r="12" ht="19" customHeight="1" spans="1:2" x14ac:dyDescent="0.25">
      <c r="A12" s="3" t="s">
        <v>15</v>
      </c>
      <c r="B12" s="4" t="s">
        <v>16</v>
      </c>
    </row>
    <row r="13" ht="19" customHeight="1" spans="1:2" x14ac:dyDescent="0.25">
      <c r="A13" s="3" t="s">
        <v>17</v>
      </c>
      <c r="B13" s="4" t="s">
        <v>18</v>
      </c>
    </row>
    <row r="14" ht="34" customHeight="1" spans="1:2" x14ac:dyDescent="0.25">
      <c r="A14" s="4" t="s">
        <v>4</v>
      </c>
      <c r="B14" s="4" t="s">
        <v>19</v>
      </c>
    </row>
    <row r="15" ht="34" customHeight="1" spans="1:2" x14ac:dyDescent="0.25">
      <c r="A15" s="4" t="s">
        <v>4</v>
      </c>
      <c r="B15" s="4" t="s">
        <v>20</v>
      </c>
    </row>
    <row r="16" ht="19" customHeight="1" spans="1:2" x14ac:dyDescent="0.25">
      <c r="A16" s="4" t="s">
        <v>4</v>
      </c>
      <c r="B16" s="4" t="s">
        <v>21</v>
      </c>
    </row>
    <row r="17" ht="19" customHeight="1" spans="1:2" x14ac:dyDescent="0.25">
      <c r="A17" s="4" t="s">
        <v>4</v>
      </c>
      <c r="B17" s="4" t="s">
        <v>22</v>
      </c>
    </row>
    <row r="18" ht="34" customHeight="1" spans="1:2" x14ac:dyDescent="0.25">
      <c r="A18" s="4" t="s">
        <v>4</v>
      </c>
      <c r="B18" s="4" t="s">
        <v>23</v>
      </c>
    </row>
    <row r="19" ht="19" customHeight="1" spans="1:2" x14ac:dyDescent="0.25">
      <c r="A19" s="4" t="s">
        <v>4</v>
      </c>
      <c r="B19" s="4" t="s">
        <v>24</v>
      </c>
    </row>
  </sheetData>
  <mergeCells count="2">
    <mergeCell ref="A1:B1"/>
    <mergeCell ref="A2:B2"/>
  </mergeCells>
  <pageMargins left="0.4" right="0.4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FormatPr defaultRowHeight="15" outlineLevelRow="0" outlineLevelCol="0" x14ac:dyDescent="55"/>
  <cols>
    <col min="1" max="1" width="30" customWidth="1"/>
    <col min="2" max="3" width="12" customWidth="1"/>
    <col min="4" max="4" width="14" customWidth="1"/>
    <col min="5" max="5" width="44" customWidth="1"/>
    <col min="6" max="6" width="30" customWidth="1"/>
  </cols>
  <sheetData>
    <row r="1" ht="24" customHeight="1" spans="1:6" x14ac:dyDescent="0.25">
      <c r="A1" s="1" t="s">
        <v>25</v>
      </c>
      <c r="B1" s="1"/>
      <c r="C1" s="1"/>
      <c r="D1" s="1"/>
      <c r="E1" s="1"/>
      <c r="F1" s="1"/>
    </row>
    <row r="2" ht="19" customHeight="1" spans="1:6" x14ac:dyDescent="0.25">
      <c r="A2" s="2" t="s">
        <v>26</v>
      </c>
      <c r="B2" s="2"/>
      <c r="C2" s="2"/>
      <c r="D2" s="2"/>
      <c r="E2" s="2"/>
      <c r="F2" s="2"/>
    </row>
    <row r="4" ht="34" customHeight="1" spans="1:6" x14ac:dyDescent="0.25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</row>
    <row r="5" ht="19" customHeight="1" spans="1:6" x14ac:dyDescent="0.25">
      <c r="A5" s="6" t="s">
        <v>33</v>
      </c>
      <c r="B5" s="7"/>
      <c r="C5" s="7"/>
      <c r="D5" s="8" t="str">
        <f>IF(AND(ISNUMBER(B5),OR(C5="",ISNUMBER(C5))),B5*C5/100,"")</f>
        <v/>
      </c>
      <c r="E5" s="6"/>
      <c r="F5" s="9" t="str">
        <f>IF(B5="",IF(OR(C5&lt;&gt;"",E5&lt;&gt;""),"構成比を入力してください",""),IF(NOT(ISNUMBER(B5)),"数字で入力してください",IF(B5&lt;0,"0以上で入力してください",IF(A5="","費目名を入力してください",IF(AND(C5&lt;&gt;"",NOT(ISNUMBER(C5))),"数字で入力してください",IF(AND(ISNUMBER(C5),C5&lt;=-100),"−100より大きい値で入力してください",IF(AND(ISNUMBER(C5),C5&lt;&gt;0,E5=""),"上昇率の出典を入力してください","")))))))</f>
        <v/>
      </c>
    </row>
    <row r="6" ht="19" customHeight="1" spans="1:6" x14ac:dyDescent="0.25">
      <c r="A6" s="6" t="s">
        <v>34</v>
      </c>
      <c r="B6" s="7"/>
      <c r="C6" s="7"/>
      <c r="D6" s="8" t="str">
        <f>IF(AND(ISNUMBER(B6),OR(C6="",ISNUMBER(C6))),B6*C6/100,"")</f>
        <v/>
      </c>
      <c r="E6" s="6"/>
      <c r="F6" s="9" t="str">
        <f>IF(B6="",IF(OR(C6&lt;&gt;"",E6&lt;&gt;""),"構成比を入力してください",""),IF(NOT(ISNUMBER(B6)),"数字で入力してください",IF(B6&lt;0,"0以上で入力してください",IF(A6="","費目名を入力してください",IF(AND(C6&lt;&gt;"",NOT(ISNUMBER(C6))),"数字で入力してください",IF(AND(ISNUMBER(C6),C6&lt;=-100),"−100より大きい値で入力してください",IF(AND(ISNUMBER(C6),C6&lt;&gt;0,E6=""),"上昇率の出典を入力してください","")))))))</f>
        <v/>
      </c>
    </row>
    <row r="7" ht="19" customHeight="1" spans="1:6" x14ac:dyDescent="0.25">
      <c r="A7" s="6" t="s">
        <v>35</v>
      </c>
      <c r="B7" s="7"/>
      <c r="C7" s="7"/>
      <c r="D7" s="8" t="str">
        <f>IF(AND(ISNUMBER(B7),OR(C7="",ISNUMBER(C7))),B7*C7/100,"")</f>
        <v/>
      </c>
      <c r="E7" s="6"/>
      <c r="F7" s="9" t="str">
        <f>IF(B7="",IF(OR(C7&lt;&gt;"",E7&lt;&gt;""),"構成比を入力してください",""),IF(NOT(ISNUMBER(B7)),"数字で入力してください",IF(B7&lt;0,"0以上で入力してください",IF(A7="","費目名を入力してください",IF(AND(C7&lt;&gt;"",NOT(ISNUMBER(C7))),"数字で入力してください",IF(AND(ISNUMBER(C7),C7&lt;=-100),"−100より大きい値で入力してください",IF(AND(ISNUMBER(C7),C7&lt;&gt;0,E7=""),"上昇率の出典を入力してください","")))))))</f>
        <v/>
      </c>
    </row>
    <row r="8" ht="19" customHeight="1" spans="1:6" x14ac:dyDescent="0.25">
      <c r="A8" s="6" t="s">
        <v>36</v>
      </c>
      <c r="B8" s="7"/>
      <c r="C8" s="7"/>
      <c r="D8" s="8" t="str">
        <f>IF(AND(ISNUMBER(B8),OR(C8="",ISNUMBER(C8))),B8*C8/100,"")</f>
        <v/>
      </c>
      <c r="E8" s="6"/>
      <c r="F8" s="9" t="str">
        <f>IF(B8="",IF(OR(C8&lt;&gt;"",E8&lt;&gt;""),"構成比を入力してください",""),IF(NOT(ISNUMBER(B8)),"数字で入力してください",IF(B8&lt;0,"0以上で入力してください",IF(A8="","費目名を入力してください",IF(AND(C8&lt;&gt;"",NOT(ISNUMBER(C8))),"数字で入力してください",IF(AND(ISNUMBER(C8),C8&lt;=-100),"−100より大きい値で入力してください",IF(AND(ISNUMBER(C8),C8&lt;&gt;0,E8=""),"上昇率の出典を入力してください","")))))))</f>
        <v/>
      </c>
    </row>
    <row r="9" ht="19" customHeight="1" spans="1:6" x14ac:dyDescent="0.25">
      <c r="A9" s="6" t="s">
        <v>37</v>
      </c>
      <c r="B9" s="7"/>
      <c r="C9" s="7"/>
      <c r="D9" s="8" t="str">
        <f>IF(AND(ISNUMBER(B9),OR(C9="",ISNUMBER(C9))),B9*C9/100,"")</f>
        <v/>
      </c>
      <c r="E9" s="6"/>
      <c r="F9" s="9" t="str">
        <f>IF(B9="",IF(OR(C9&lt;&gt;"",E9&lt;&gt;""),"構成比を入力してください",""),IF(NOT(ISNUMBER(B9)),"数字で入力してください",IF(B9&lt;0,"0以上で入力してください",IF(A9="","費目名を入力してください",IF(AND(C9&lt;&gt;"",NOT(ISNUMBER(C9))),"数字で入力してください",IF(AND(ISNUMBER(C9),C9&lt;=-100),"−100より大きい値で入力してください",IF(AND(ISNUMBER(C9),C9&lt;&gt;0,E9=""),"上昇率の出典を入力してください","")))))))</f>
        <v/>
      </c>
    </row>
    <row r="10" ht="19" customHeight="1" spans="1:6" x14ac:dyDescent="0.25">
      <c r="A10" s="6" t="s">
        <v>38</v>
      </c>
      <c r="B10" s="7"/>
      <c r="C10" s="7"/>
      <c r="D10" s="8" t="str">
        <f>IF(AND(ISNUMBER(B10),OR(C10="",ISNUMBER(C10))),B10*C10/100,"")</f>
        <v/>
      </c>
      <c r="E10" s="6"/>
      <c r="F10" s="9" t="str">
        <f>IF(B10="",IF(OR(C10&lt;&gt;"",E10&lt;&gt;""),"構成比を入力してください",""),IF(NOT(ISNUMBER(B10)),"数字で入力してください",IF(B10&lt;0,"0以上で入力してください",IF(A10="","費目名を入力してください",IF(AND(C10&lt;&gt;"",NOT(ISNUMBER(C10))),"数字で入力してください",IF(AND(ISNUMBER(C10),C10&lt;=-100),"−100より大きい値で入力してください",IF(AND(ISNUMBER(C10),C10&lt;&gt;0,E10=""),"上昇率の出典を入力してください","")))))))</f>
        <v/>
      </c>
    </row>
    <row r="11" ht="19" customHeight="1" spans="1:6" x14ac:dyDescent="0.25">
      <c r="A11" s="6" t="s">
        <v>39</v>
      </c>
      <c r="B11" s="7"/>
      <c r="C11" s="7"/>
      <c r="D11" s="8" t="str">
        <f>IF(AND(ISNUMBER(B11),OR(C11="",ISNUMBER(C11))),B11*C11/100,"")</f>
        <v/>
      </c>
      <c r="E11" s="6"/>
      <c r="F11" s="9" t="str">
        <f>IF(B11="",IF(OR(C11&lt;&gt;"",E11&lt;&gt;""),"構成比を入力してください",""),IF(NOT(ISNUMBER(B11)),"数字で入力してください",IF(B11&lt;0,"0以上で入力してください",IF(A11="","費目名を入力してください",IF(AND(C11&lt;&gt;"",NOT(ISNUMBER(C11))),"数字で入力してください",IF(AND(ISNUMBER(C11),C11&lt;=-100),"−100より大きい値で入力してください",IF(AND(ISNUMBER(C11),C11&lt;&gt;0,E11=""),"上昇率の出典を入力してください","")))))))</f>
        <v/>
      </c>
    </row>
    <row r="12" ht="19" customHeight="1" spans="1:6" x14ac:dyDescent="0.25">
      <c r="A12" s="6" t="s">
        <v>40</v>
      </c>
      <c r="B12" s="7"/>
      <c r="C12" s="7"/>
      <c r="D12" s="8" t="str">
        <f>IF(AND(ISNUMBER(B12),OR(C12="",ISNUMBER(C12))),B12*C12/100,"")</f>
        <v/>
      </c>
      <c r="E12" s="6"/>
      <c r="F12" s="9" t="str">
        <f>IF(B12="",IF(OR(C12&lt;&gt;"",E12&lt;&gt;""),"構成比を入力してください",""),IF(NOT(ISNUMBER(B12)),"数字で入力してください",IF(B12&lt;0,"0以上で入力してください",IF(A12="","費目名を入力してください",IF(AND(C12&lt;&gt;"",NOT(ISNUMBER(C12))),"数字で入力してください",IF(AND(ISNUMBER(C12),C12&lt;=-100),"−100より大きい値で入力してください",IF(AND(ISNUMBER(C12),C12&lt;&gt;0,E12=""),"上昇率の出典を入力してください","")))))))</f>
        <v/>
      </c>
    </row>
    <row r="13" ht="19" customHeight="1" spans="1:6" x14ac:dyDescent="0.25">
      <c r="A13" s="6" t="s">
        <v>41</v>
      </c>
      <c r="B13" s="7"/>
      <c r="C13" s="7"/>
      <c r="D13" s="8" t="str">
        <f>IF(AND(ISNUMBER(B13),OR(C13="",ISNUMBER(C13))),B13*C13/100,"")</f>
        <v/>
      </c>
      <c r="E13" s="6"/>
      <c r="F13" s="9" t="str">
        <f>IF(B13="",IF(OR(C13&lt;&gt;"",E13&lt;&gt;""),"構成比を入力してください",""),IF(NOT(ISNUMBER(B13)),"数字で入力してください",IF(B13&lt;0,"0以上で入力してください",IF(A13="","費目名を入力してください",IF(AND(C13&lt;&gt;"",NOT(ISNUMBER(C13))),"数字で入力してください",IF(AND(ISNUMBER(C13),C13&lt;=-100),"−100より大きい値で入力してください",IF(AND(ISNUMBER(C13),C13&lt;&gt;0,E13=""),"上昇率の出典を入力してください","")))))))</f>
        <v/>
      </c>
    </row>
    <row r="14" spans="1:6" x14ac:dyDescent="0.25">
      <c r="A14" s="6"/>
      <c r="B14" s="7"/>
      <c r="C14" s="7"/>
      <c r="D14" s="8" t="str">
        <f>IF(AND(ISNUMBER(B14),OR(C14="",ISNUMBER(C14))),B14*C14/100,"")</f>
        <v/>
      </c>
      <c r="E14" s="6"/>
      <c r="F14" s="9" t="str">
        <f>IF(B14="",IF(OR(C14&lt;&gt;"",E14&lt;&gt;""),"構成比を入力してください",""),IF(NOT(ISNUMBER(B14)),"数字で入力してください",IF(B14&lt;0,"0以上で入力してください",IF(A14="","費目名を入力してください",IF(AND(C14&lt;&gt;"",NOT(ISNUMBER(C14))),"数字で入力してください",IF(AND(ISNUMBER(C14),C14&lt;=-100),"−100より大きい値で入力してください",IF(AND(ISNUMBER(C14),C14&lt;&gt;0,E14=""),"上昇率の出典を入力してください","")))))))</f>
        <v/>
      </c>
    </row>
    <row r="15" spans="1:6" x14ac:dyDescent="0.25">
      <c r="A15" s="6"/>
      <c r="B15" s="7"/>
      <c r="C15" s="7"/>
      <c r="D15" s="8" t="str">
        <f>IF(AND(ISNUMBER(B15),OR(C15="",ISNUMBER(C15))),B15*C15/100,"")</f>
        <v/>
      </c>
      <c r="E15" s="6"/>
      <c r="F15" s="9" t="str">
        <f>IF(B15="",IF(OR(C15&lt;&gt;"",E15&lt;&gt;""),"構成比を入力してください",""),IF(NOT(ISNUMBER(B15)),"数字で入力してください",IF(B15&lt;0,"0以上で入力してください",IF(A15="","費目名を入力してください",IF(AND(C15&lt;&gt;"",NOT(ISNUMBER(C15))),"数字で入力してください",IF(AND(ISNUMBER(C15),C15&lt;=-100),"−100より大きい値で入力してください",IF(AND(ISNUMBER(C15),C15&lt;&gt;0,E15=""),"上昇率の出典を入力してください","")))))))</f>
        <v/>
      </c>
    </row>
    <row r="16" spans="1:6" x14ac:dyDescent="0.25">
      <c r="A16" s="6"/>
      <c r="B16" s="7"/>
      <c r="C16" s="7"/>
      <c r="D16" s="8" t="str">
        <f>IF(AND(ISNUMBER(B16),OR(C16="",ISNUMBER(C16))),B16*C16/100,"")</f>
        <v/>
      </c>
      <c r="E16" s="6"/>
      <c r="F16" s="9" t="str">
        <f>IF(B16="",IF(OR(C16&lt;&gt;"",E16&lt;&gt;""),"構成比を入力してください",""),IF(NOT(ISNUMBER(B16)),"数字で入力してください",IF(B16&lt;0,"0以上で入力してください",IF(A16="","費目名を入力してください",IF(AND(C16&lt;&gt;"",NOT(ISNUMBER(C16))),"数字で入力してください",IF(AND(ISNUMBER(C16),C16&lt;=-100),"−100より大きい値で入力してください",IF(AND(ISNUMBER(C16),C16&lt;&gt;0,E16=""),"上昇率の出典を入力してください","")))))))</f>
        <v/>
      </c>
    </row>
    <row r="17" spans="1:6" x14ac:dyDescent="0.25">
      <c r="A17" s="6"/>
      <c r="B17" s="7"/>
      <c r="C17" s="7"/>
      <c r="D17" s="8" t="str">
        <f>IF(AND(ISNUMBER(B17),OR(C17="",ISNUMBER(C17))),B17*C17/100,"")</f>
        <v/>
      </c>
      <c r="E17" s="6"/>
      <c r="F17" s="9" t="str">
        <f>IF(B17="",IF(OR(C17&lt;&gt;"",E17&lt;&gt;""),"構成比を入力してください",""),IF(NOT(ISNUMBER(B17)),"数字で入力してください",IF(B17&lt;0,"0以上で入力してください",IF(A17="","費目名を入力してください",IF(AND(C17&lt;&gt;"",NOT(ISNUMBER(C17))),"数字で入力してください",IF(AND(ISNUMBER(C17),C17&lt;=-100),"−100より大きい値で入力してください",IF(AND(ISNUMBER(C17),C17&lt;&gt;0,E17=""),"上昇率の出典を入力してください","")))))))</f>
        <v/>
      </c>
    </row>
    <row r="18" spans="1:6" x14ac:dyDescent="0.25">
      <c r="A18" s="6"/>
      <c r="B18" s="7"/>
      <c r="C18" s="7"/>
      <c r="D18" s="8" t="str">
        <f>IF(AND(ISNUMBER(B18),OR(C18="",ISNUMBER(C18))),B18*C18/100,"")</f>
        <v/>
      </c>
      <c r="E18" s="6"/>
      <c r="F18" s="9" t="str">
        <f>IF(B18="",IF(OR(C18&lt;&gt;"",E18&lt;&gt;""),"構成比を入力してください",""),IF(NOT(ISNUMBER(B18)),"数字で入力してください",IF(B18&lt;0,"0以上で入力してください",IF(A18="","費目名を入力してください",IF(AND(C18&lt;&gt;"",NOT(ISNUMBER(C18))),"数字で入力してください",IF(AND(ISNUMBER(C18),C18&lt;=-100),"−100より大きい値で入力してください",IF(AND(ISNUMBER(C18),C18&lt;&gt;0,E18=""),"上昇率の出典を入力してください","")))))))</f>
        <v/>
      </c>
    </row>
    <row r="19" spans="1:6" x14ac:dyDescent="0.25">
      <c r="A19" s="6"/>
      <c r="B19" s="7"/>
      <c r="C19" s="7"/>
      <c r="D19" s="8" t="str">
        <f>IF(AND(ISNUMBER(B19),OR(C19="",ISNUMBER(C19))),B19*C19/100,"")</f>
        <v/>
      </c>
      <c r="E19" s="6"/>
      <c r="F19" s="9" t="str">
        <f>IF(B19="",IF(OR(C19&lt;&gt;"",E19&lt;&gt;""),"構成比を入力してください",""),IF(NOT(ISNUMBER(B19)),"数字で入力してください",IF(B19&lt;0,"0以上で入力してください",IF(A19="","費目名を入力してください",IF(AND(C19&lt;&gt;"",NOT(ISNUMBER(C19))),"数字で入力してください",IF(AND(ISNUMBER(C19),C19&lt;=-100),"−100より大きい値で入力してください",IF(AND(ISNUMBER(C19),C19&lt;&gt;0,E19=""),"上昇率の出典を入力してください","")))))))</f>
        <v/>
      </c>
    </row>
    <row r="21" ht="19" customHeight="1" spans="1:2" x14ac:dyDescent="0.25">
      <c r="A21" s="3" t="s">
        <v>42</v>
      </c>
      <c r="B21" s="10">
        <f>SUM(B5:B19)</f>
        <v>0</v>
      </c>
    </row>
    <row r="22" ht="34" customHeight="1" spans="1:5" x14ac:dyDescent="0.25">
      <c r="A22" s="4" t="s">
        <v>43</v>
      </c>
      <c r="B22" s="6"/>
      <c r="C22" s="6"/>
      <c r="D22" s="6"/>
      <c r="E22" s="6"/>
    </row>
    <row r="23" ht="34" customHeight="1" spans="1:5" x14ac:dyDescent="0.25">
      <c r="A23" s="3" t="s">
        <v>44</v>
      </c>
      <c r="B23" s="7"/>
      <c r="C23" s="11" t="s">
        <v>45</v>
      </c>
      <c r="D23" s="11"/>
      <c r="E23" s="11"/>
    </row>
    <row r="24" ht="34" customHeight="1" spans="1:5" x14ac:dyDescent="0.25">
      <c r="A24" s="3" t="s">
        <v>46</v>
      </c>
      <c r="B24" s="7"/>
      <c r="C24" s="11" t="s">
        <v>47</v>
      </c>
      <c r="D24" s="11"/>
      <c r="E24" s="11"/>
    </row>
    <row r="26" ht="19" customHeight="1" spans="1:5" x14ac:dyDescent="0.25">
      <c r="A26" s="5" t="s">
        <v>48</v>
      </c>
      <c r="B26" s="5" t="s">
        <v>49</v>
      </c>
      <c r="C26" s="5" t="s">
        <v>50</v>
      </c>
      <c r="D26" s="5"/>
      <c r="E26" s="5"/>
    </row>
    <row r="27" ht="34" customHeight="1" spans="1:5" x14ac:dyDescent="0.25">
      <c r="A27" s="3" t="s">
        <v>51</v>
      </c>
      <c r="B27" s="10" t="str">
        <f>IF(NOT($B$33="問題ありません（計算できます）"),"",SUM(D5:D19))</f>
        <v/>
      </c>
      <c r="C27" s="4" t="s">
        <v>52</v>
      </c>
      <c r="D27" s="4"/>
      <c r="E27" s="4"/>
    </row>
    <row r="28" ht="34" customHeight="1" spans="1:5" x14ac:dyDescent="0.25">
      <c r="A28" s="3" t="s">
        <v>53</v>
      </c>
      <c r="B28" s="10" t="str">
        <f>IF(NOT($B$33="問題ありません（計算できます）"),"",B27/(B23/100))</f>
        <v/>
      </c>
      <c r="C28" s="4" t="s">
        <v>54</v>
      </c>
      <c r="D28" s="4"/>
      <c r="E28" s="4"/>
    </row>
    <row r="29" ht="34" customHeight="1" spans="1:5" x14ac:dyDescent="0.25">
      <c r="A29" s="3" t="s">
        <v>55</v>
      </c>
      <c r="B29" s="12" t="str">
        <f>IF(OR(NOT($B$33="問題ありません（計算できます）"),B24=""),"",B24-B28)</f>
        <v/>
      </c>
      <c r="C29" s="4" t="s">
        <v>56</v>
      </c>
      <c r="D29" s="4"/>
      <c r="E29" s="4"/>
    </row>
    <row r="30" ht="19" customHeight="1" spans="1:5" x14ac:dyDescent="0.25">
      <c r="A30" s="3" t="s">
        <v>57</v>
      </c>
      <c r="B30" s="13" t="str">
        <f>IF(NOT($B$33="問題ありません（計算できます）"),"",IF(B28&lt;=0,"計算上、費用の増加はありません（入力した上昇率の範囲）",""))</f>
        <v/>
      </c>
      <c r="C30" s="4" t="s">
        <v>58</v>
      </c>
      <c r="D30" s="4"/>
      <c r="E30" s="4"/>
    </row>
    <row r="32" ht="19" customHeight="1" spans="1:5" x14ac:dyDescent="0.25">
      <c r="A32" s="5" t="s">
        <v>59</v>
      </c>
      <c r="B32" s="5" t="s">
        <v>4</v>
      </c>
      <c r="C32" s="5"/>
      <c r="D32" s="5"/>
      <c r="E32" s="5"/>
    </row>
    <row r="33" ht="19" customHeight="1" spans="1:5" x14ac:dyDescent="0.25">
      <c r="A33" s="3" t="s">
        <v>60</v>
      </c>
      <c r="B33" s="14" t="str">
        <f>IF(B34&amp;B35&amp;B36&amp;B37&amp;B38="","問題ありません（計算できます）",B34&amp;B35&amp;B36&amp;B37&amp;B38)</f>
        <v>構成比を1つ以上入力してください。r を入力してください。</v>
      </c>
      <c r="C33" s="14"/>
      <c r="D33" s="14"/>
      <c r="E33" s="14"/>
    </row>
    <row r="34" ht="19" customHeight="1" spans="1:5" x14ac:dyDescent="0.25">
      <c r="A34" s="4" t="s">
        <v>61</v>
      </c>
      <c r="B34" s="9" t="str">
        <f>IF(COUNT(B5:B19)=0,"構成比を1つ以上入力してください。","")&amp;IF(B23="","r を入力してください。","")</f>
        <v>構成比を1つ以上入力してください。r を入力してください。</v>
      </c>
      <c r="C34" s="9"/>
      <c r="D34" s="9"/>
      <c r="E34" s="9"/>
    </row>
    <row r="35" ht="19" customHeight="1" spans="1:5" x14ac:dyDescent="0.25">
      <c r="A35" s="4" t="s">
        <v>62</v>
      </c>
      <c r="B35" s="9" t="str">
        <f>IF(B21&gt;100,"構成比の合計が100%を超えています。","")</f>
        <v/>
      </c>
      <c r="C35" s="9"/>
      <c r="D35" s="9"/>
      <c r="E35" s="9"/>
    </row>
    <row r="36" ht="19" customHeight="1" spans="1:5" x14ac:dyDescent="0.25">
      <c r="A36" s="4" t="s">
        <v>63</v>
      </c>
      <c r="B36" s="9" t="str">
        <f>IF(B23="","",IF(NOT(ISNUMBER(B23)),"r は数字で入力してください。",IF(OR(B23&lt;=0,B23&gt;100),"r は0より大きく100以下で入力してください。","")))</f>
        <v/>
      </c>
      <c r="C36" s="9"/>
      <c r="D36" s="9"/>
      <c r="E36" s="9"/>
    </row>
    <row r="37" ht="19" customHeight="1" spans="1:5" x14ac:dyDescent="0.25">
      <c r="A37" s="4" t="s">
        <v>64</v>
      </c>
      <c r="B37" s="9" t="str">
        <f>IF(COUNTBLANK(F5:F19)&lt;15,"F列の「行の確認」を見てください。","")</f>
        <v/>
      </c>
      <c r="C37" s="9"/>
      <c r="D37" s="9"/>
      <c r="E37" s="9"/>
    </row>
    <row r="38" ht="19" customHeight="1" spans="1:5" x14ac:dyDescent="0.25">
      <c r="A38" s="4" t="s">
        <v>65</v>
      </c>
      <c r="B38" s="9" t="str">
        <f>IF(AND(B24&lt;&gt;"",NOT(ISNUMBER(B24))),"P は数字で入力してください。","")</f>
        <v/>
      </c>
      <c r="C38" s="9"/>
      <c r="D38" s="9"/>
      <c r="E38" s="9"/>
    </row>
    <row r="40" ht="34" customHeight="1" spans="1:6" x14ac:dyDescent="0.25">
      <c r="A40" s="11" t="s">
        <v>66</v>
      </c>
      <c r="B40" s="11"/>
      <c r="C40" s="11"/>
      <c r="D40" s="11"/>
      <c r="E40" s="11"/>
      <c r="F40" s="11"/>
    </row>
  </sheetData>
  <mergeCells count="18">
    <mergeCell ref="A1:F1"/>
    <mergeCell ref="A2:F2"/>
    <mergeCell ref="B22:E22"/>
    <mergeCell ref="C23:E23"/>
    <mergeCell ref="C24:E24"/>
    <mergeCell ref="C26:E26"/>
    <mergeCell ref="C27:E27"/>
    <mergeCell ref="C28:E28"/>
    <mergeCell ref="C29:E29"/>
    <mergeCell ref="C30:E30"/>
    <mergeCell ref="B32:E32"/>
    <mergeCell ref="B33:E33"/>
    <mergeCell ref="B34:E34"/>
    <mergeCell ref="B35:E35"/>
    <mergeCell ref="B36:E36"/>
    <mergeCell ref="B37:E37"/>
    <mergeCell ref="B38:E38"/>
    <mergeCell ref="A40:F40"/>
  </mergeCells>
  <dataValidations count="5">
    <dataValidation type="decimal" operator="greaterThanOrEqual" allowBlank="1" showErrorMessage="1" errorStyle="stop" errorTitle="入力の確認" error="0以上の数字を入れてください。" sqref="B10:B19">
      <formula1>0</formula1>
    </dataValidation>
    <dataValidation type="decimal" allowBlank="1" showErrorMessage="1" errorStyle="stop" errorTitle="入力の確認" error="0より大きく100以下の数字を入れてください。" sqref="B23">
      <formula1>0</formula1>
      <formula2>100</formula2>
    </dataValidation>
    <dataValidation type="decimal" operator="greaterThanOrEqual" allowBlank="1" showErrorMessage="1" errorStyle="stop" errorTitle="入力の確認" error="0以上の数字を入れてください。" sqref="B5:B19">
      <formula1>0</formula1>
    </dataValidation>
    <dataValidation type="decimal" operator="greaterThan" allowBlank="1" showErrorMessage="1" errorStyle="stop" errorTitle="入力の確認" error="−100より大きい数字を入れてください。" sqref="C10:C19">
      <formula1>-100</formula1>
    </dataValidation>
    <dataValidation type="decimal" operator="greaterThan" allowBlank="1" showErrorMessage="1" errorStyle="stop" errorTitle="入力の確認" error="−100より大きい数字を入れてください。" sqref="C5:C19">
      <formula1>-100</formula1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使い方</vt:lpstr>
      <vt:lpstr>根拠表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運送AI実践プロジェクト（仮称）</dc:creator>
  <dc:title/>
  <dc:subject/>
  <dc:description/>
  <cp:keywords/>
  <cp:category/>
  <cp:lastModifiedBy>運送AI実践プロジェクト（仮称）</cp:lastModifiedBy>
  <dcterms:created xsi:type="dcterms:W3CDTF">2026-10-31T00:00:00Z</dcterms:created>
  <dcterms:modified xsi:type="dcterms:W3CDTF">2026-10-31T00:00:00Z</dcterms:modified>
</cp:coreProperties>
</file>